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BBB398EE-8375-4188-BBFC-BE3F1D96920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9" i="1" l="1"/>
  <c r="I49" i="1" s="1"/>
  <c r="H9" i="1" l="1"/>
  <c r="I9" i="1" s="1"/>
  <c r="I60" i="1"/>
  <c r="I61" i="1"/>
  <c r="I62" i="1"/>
  <c r="I63" i="1"/>
  <c r="I59" i="1"/>
  <c r="I55" i="1"/>
  <c r="I56" i="1"/>
  <c r="I57" i="1"/>
  <c r="I54" i="1"/>
  <c r="I43" i="1"/>
  <c r="I42" i="1"/>
  <c r="I44" i="1"/>
  <c r="I45" i="1"/>
  <c r="I46" i="1"/>
  <c r="I47" i="1"/>
  <c r="I48" i="1"/>
  <c r="I50" i="1"/>
  <c r="I51" i="1"/>
  <c r="I52" i="1"/>
  <c r="I40" i="1"/>
  <c r="I39" i="1"/>
  <c r="I38" i="1"/>
  <c r="I37" i="1"/>
  <c r="I36" i="1"/>
  <c r="I35" i="1"/>
  <c r="I34" i="1"/>
  <c r="I33" i="1"/>
  <c r="I32" i="1"/>
  <c r="I31" i="1"/>
  <c r="H29" i="1"/>
  <c r="I29" i="1" s="1"/>
  <c r="H28" i="1"/>
  <c r="H27" i="1"/>
  <c r="I27" i="1" s="1"/>
  <c r="I28" i="1"/>
  <c r="H26" i="1"/>
  <c r="I26" i="1" s="1"/>
  <c r="H24" i="1"/>
  <c r="I24" i="1" s="1"/>
  <c r="H23" i="1"/>
  <c r="I23" i="1" s="1"/>
  <c r="H22" i="1"/>
  <c r="I22" i="1" s="1"/>
  <c r="H21" i="1"/>
  <c r="I21" i="1" s="1"/>
  <c r="H20" i="1"/>
  <c r="I20" i="1" s="1"/>
  <c r="H19" i="1"/>
  <c r="I19" i="1" s="1"/>
  <c r="H18" i="1"/>
  <c r="I18" i="1" s="1"/>
  <c r="H17" i="1"/>
  <c r="I17" i="1" s="1"/>
  <c r="H15" i="1"/>
  <c r="I15" i="1" s="1"/>
  <c r="H14" i="1"/>
  <c r="I14" i="1" s="1"/>
  <c r="H13" i="1"/>
  <c r="I13" i="1" s="1"/>
  <c r="H12" i="1"/>
  <c r="H11" i="1"/>
  <c r="I11" i="1" s="1"/>
  <c r="H10" i="1"/>
  <c r="I10" i="1" s="1"/>
  <c r="H8" i="1"/>
  <c r="I8" i="1" s="1"/>
  <c r="H7" i="1"/>
  <c r="I7" i="1" s="1"/>
  <c r="H6" i="1"/>
  <c r="I6" i="1" s="1"/>
  <c r="H5" i="1"/>
  <c r="I5" i="1" s="1"/>
  <c r="I12" i="1"/>
  <c r="I4" i="1" l="1"/>
  <c r="I64" i="1" s="1"/>
  <c r="I30" i="1"/>
  <c r="I53" i="1"/>
  <c r="I25" i="1"/>
  <c r="I58" i="1"/>
  <c r="I16" i="1"/>
  <c r="I41" i="1"/>
</calcChain>
</file>

<file path=xl/sharedStrings.xml><?xml version="1.0" encoding="utf-8"?>
<sst xmlns="http://schemas.openxmlformats.org/spreadsheetml/2006/main" count="239" uniqueCount="127">
  <si>
    <t>ITEM</t>
  </si>
  <si>
    <t>CÓDIGO</t>
  </si>
  <si>
    <t>DESCRIÇÃO</t>
  </si>
  <si>
    <t>UNIDADE</t>
  </si>
  <si>
    <t>QUANTIDADE</t>
  </si>
  <si>
    <t>VALOR UNITARIO</t>
  </si>
  <si>
    <t>VAMOR UNITARIO COM BDI</t>
  </si>
  <si>
    <t>VALORTOTAL COM BDI</t>
  </si>
  <si>
    <t>1.1</t>
  </si>
  <si>
    <t>SICRO</t>
  </si>
  <si>
    <t>BASE</t>
  </si>
  <si>
    <t>1.2</t>
  </si>
  <si>
    <t>1.3</t>
  </si>
  <si>
    <t>IMPLANTAÇÃO - SINALIZAÇÃO HORIZONTAL</t>
  </si>
  <si>
    <t>2.1</t>
  </si>
  <si>
    <t>Pintura de faixa com tinta acrilica - espessura de 0,6 mm</t>
  </si>
  <si>
    <t>m²</t>
  </si>
  <si>
    <t>2.2</t>
  </si>
  <si>
    <t>Pintura de faixa com plástico a frio bicomponente á base de resinas metacrilicas por extrusão (alto relevo)</t>
  </si>
  <si>
    <t>2.3</t>
  </si>
  <si>
    <t>Pintura de faixa com plástico a frio tricomponente á base de resinas metacrìlicas por aspersão - espessura de 0,6 mm</t>
  </si>
  <si>
    <t>2.4</t>
  </si>
  <si>
    <t>Pintura de setas e zebrados com teermoplástico por extrusão - espessura de 3.0 mm</t>
  </si>
  <si>
    <t>Laminado elastoplástico para sinalização horizontal - espessura de 1,5 mm - fornecimento e implantação</t>
  </si>
  <si>
    <t>2.5</t>
  </si>
  <si>
    <t>2.6</t>
  </si>
  <si>
    <t xml:space="preserve">Pintura de setas e zebrados com tinta acrílica - espessura de 0,6 mm </t>
  </si>
  <si>
    <t>2.7</t>
  </si>
  <si>
    <t>2.8</t>
  </si>
  <si>
    <t>Tacha refletiva em plástico injetado - bidirecional tipo II - xom um pino - fornecimento e colocação</t>
  </si>
  <si>
    <t>Tacha refletiva em plástico injetado - monodirecional tipo II - com um pino - fornecimento e colocação</t>
  </si>
  <si>
    <t>Cilindro flexível delimitador de tráfego com duas faixas refletivas e chumbador - D = 20 cm e H = 80</t>
  </si>
  <si>
    <t>Remoção de sinalização horizontal tipo pintura acrilica por jateamento abrasivo úmido com vidro - utilização de 3 vezes</t>
  </si>
  <si>
    <t>COMP-1</t>
  </si>
  <si>
    <t>Cotação</t>
  </si>
  <si>
    <t xml:space="preserve">IMPLANTAÇÃO - SINALIZAÇÃO VERTICAL </t>
  </si>
  <si>
    <t>3.1</t>
  </si>
  <si>
    <t>Placa em chapa de poliéster reforçada com fibras de vidro com película retorrefletiva tipo III + SI - confecção</t>
  </si>
  <si>
    <t>3.2</t>
  </si>
  <si>
    <t>Placa em alumínio composto, espessura de 3,0 mm, modulada, aérea - película retrorrefletiva tipo X + SI - fornecimento e implantação</t>
  </si>
  <si>
    <t>3.3</t>
  </si>
  <si>
    <t>Suporte polimérico ecológico maciço colapsível quadrado de 8 cm para placa de sinalização - fornecimento e implantação</t>
  </si>
  <si>
    <t>3.4</t>
  </si>
  <si>
    <t>Suporte metálico galvanizado para placas - 2,00 x 1,00 m - fornecimento e implantação</t>
  </si>
  <si>
    <t>Suporte duplo metálico galvanizado para placas - 3,00 x 1,50 m - fornecimento e implantação</t>
  </si>
  <si>
    <t>Suporte duplo metálico galvanizado placas - 3,00 x 2,00 m - fornecimenrto e implantação</t>
  </si>
  <si>
    <t>Suporte duplo metálico galvanizado para placas - 4,00 x 3,00 m - fornecimento e implantação</t>
  </si>
  <si>
    <t>Remoção de placa  de sinalização</t>
  </si>
  <si>
    <t>COTAÇÂO</t>
  </si>
  <si>
    <t xml:space="preserve">IMPLANTAÇÃO - DISPOSITIVOS DE SEGURANÇA </t>
  </si>
  <si>
    <t>4.1</t>
  </si>
  <si>
    <t>Defesa semimaleàvel simples - fornecimento e implantação</t>
  </si>
  <si>
    <t>4.2</t>
  </si>
  <si>
    <t>Terminal absorvedor de energia de abertura com nivel de contenção TL3 para defesa metálica - fornecimento e implantação</t>
  </si>
  <si>
    <t>4.3</t>
  </si>
  <si>
    <t xml:space="preserve">  Terminal de ancoragem de defesa metálica em barreira New Jersey - fornecimento e implantação </t>
  </si>
  <si>
    <t>Módulo de transição de de defesa metálica para barreira rìgida - fornecimento e implantação</t>
  </si>
  <si>
    <t>MANUTENÇÃO/CONSERVAÇÃO - SINALIZAÇÃO HORIZONTAL</t>
  </si>
  <si>
    <t>5.1</t>
  </si>
  <si>
    <t>Manutenção/recomposição de sinalização - pintura de faixa com tinta acrilica - espessura de 0.6 mm</t>
  </si>
  <si>
    <t>5.2</t>
  </si>
  <si>
    <t>5.3</t>
  </si>
  <si>
    <t xml:space="preserve">Pintura de faixa com plástico a frio tricomponente á base de resinas metacrílicas por aspersão - espessura de 0,6 mm </t>
  </si>
  <si>
    <t>5.4</t>
  </si>
  <si>
    <t>Pintura de setas e zebrados com termoplástico por espersão - espessura de 1.5mm</t>
  </si>
  <si>
    <t>5.5</t>
  </si>
  <si>
    <t>Laminado elastoplástico para sinalização horizontal- espessura de 1,5 mm - fornecimento e implantação</t>
  </si>
  <si>
    <t>5.6</t>
  </si>
  <si>
    <t>5.7</t>
  </si>
  <si>
    <t>5.8</t>
  </si>
  <si>
    <t>Tacha refletiva em plástico injetaaado - monodirecional tipo II - com um pinto - fornecimento e colocação</t>
  </si>
  <si>
    <t>5.9</t>
  </si>
  <si>
    <t>5.10</t>
  </si>
  <si>
    <t>COMP-5</t>
  </si>
  <si>
    <t>Remoção de tachas e tachões</t>
  </si>
  <si>
    <t>MANUTENÇÃO/CONSERVAÇÃO - SINALIZAÇÃO VERTICAL</t>
  </si>
  <si>
    <t>6.1</t>
  </si>
  <si>
    <t>6.2</t>
  </si>
  <si>
    <t>6.3</t>
  </si>
  <si>
    <t>6.4</t>
  </si>
  <si>
    <t>Suporte duplo metálico galvenizado para placas - 3,00 x 1,50m - fornecimento e implantação</t>
  </si>
  <si>
    <t>Limpeza de placa de sinalização</t>
  </si>
  <si>
    <t>Capina manual</t>
  </si>
  <si>
    <t>MANUTENÇÃO/CONSERVAÇÃO - DISPOSITIVO DE SEGURANÇA</t>
  </si>
  <si>
    <t>7.1</t>
  </si>
  <si>
    <t>m</t>
  </si>
  <si>
    <t>7.2</t>
  </si>
  <si>
    <t>7.3</t>
  </si>
  <si>
    <t xml:space="preserve">terminal de ancoragem de defesa metálica em barreira New Jersey - fornecimento e implantação </t>
  </si>
  <si>
    <t>7.4</t>
  </si>
  <si>
    <t>MANUTENÇÃO/CONSERVAÇÃO - SINALIZAÇÃO HORIZONTAL E VERTICAL</t>
  </si>
  <si>
    <t>RO-41237</t>
  </si>
  <si>
    <t>SETOP</t>
  </si>
  <si>
    <t xml:space="preserve">Linhas de resina acrílica de até 0,6mm de espessura e largura = 0,10m (execução, incluindo prémarcação, fornecimento e transporte de todos os materiais </t>
  </si>
  <si>
    <t>RO-41243</t>
  </si>
  <si>
    <t>Linhas de resina acrílica 0,6 mm com largura &gt; 0,30m (execução, inclusive pré-marcação, fornecimento e transporte de todos os materiais)</t>
  </si>
  <si>
    <t>RO-41763</t>
  </si>
  <si>
    <t>Defesa singela semi-maleável SV-DSM-02 (EXECUÇÃO, INCLUINDO FORNECIMENTO E TRASPORTE DE TODOS OS MATERIAIS)</t>
  </si>
  <si>
    <t>7.5</t>
  </si>
  <si>
    <t>RO-41764</t>
  </si>
  <si>
    <t>PREFEITURA MUNICIPAL DE PAPAGAIOS</t>
  </si>
  <si>
    <t>OBRA</t>
  </si>
  <si>
    <t>BDI=</t>
  </si>
  <si>
    <t>Tratamento superficial antiderrapante median.agente aglut.res.epoxi e agregado</t>
  </si>
  <si>
    <t>UN</t>
  </si>
  <si>
    <t>M</t>
  </si>
  <si>
    <t>1.4</t>
  </si>
  <si>
    <t>1.5</t>
  </si>
  <si>
    <t>1.6</t>
  </si>
  <si>
    <t>1.7</t>
  </si>
  <si>
    <t>1.8</t>
  </si>
  <si>
    <t>1.9</t>
  </si>
  <si>
    <t>1.10</t>
  </si>
  <si>
    <t>1.11</t>
  </si>
  <si>
    <t>4.4</t>
  </si>
  <si>
    <t>4.5</t>
  </si>
  <si>
    <t>4.6</t>
  </si>
  <si>
    <t>4.7</t>
  </si>
  <si>
    <t>4.8</t>
  </si>
  <si>
    <t>4.9</t>
  </si>
  <si>
    <t>4.10</t>
  </si>
  <si>
    <t>TOTAL</t>
  </si>
  <si>
    <t>Pintura de faixa com termoplástico por aspersão - espessura de 1,5 m m</t>
  </si>
  <si>
    <t>Poste metálico galvanizado para placas - 3,00 m , 2" - fornecimento e implantação</t>
  </si>
  <si>
    <t>composiçao</t>
  </si>
  <si>
    <t>5.11</t>
  </si>
  <si>
    <t>SINALIZAÇAO VERTICAL , HORIZONTAL E DISPOSITIVOS DE SEGURANÇA DE DIVERSAS VIAS PAVIMENTADAS EM PAPAGAIOS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</si>
</sst>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u/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4" borderId="0" applyNumberFormat="0" applyBorder="0" applyAlignment="0" applyProtection="0"/>
  </cellStyleXfs>
  <cellXfs count="44">
    <xf numFmtId="0" fontId="0" fillId="0" borderId="0" xfId="0"/>
    <xf numFmtId="0" fontId="2" fillId="2" borderId="0" xfId="0" applyFont="1" applyFill="1"/>
    <xf numFmtId="0" fontId="2" fillId="3" borderId="0" xfId="0" applyFont="1" applyFill="1"/>
    <xf numFmtId="44" fontId="0" fillId="0" borderId="0" xfId="1" applyFont="1"/>
    <xf numFmtId="0" fontId="2" fillId="2" borderId="0" xfId="0" applyFont="1" applyFill="1" applyAlignment="1">
      <alignment wrapText="1"/>
    </xf>
    <xf numFmtId="0" fontId="3" fillId="4" borderId="3" xfId="2" applyBorder="1"/>
    <xf numFmtId="0" fontId="3" fillId="4" borderId="4" xfId="2" applyBorder="1"/>
    <xf numFmtId="44" fontId="3" fillId="4" borderId="4" xfId="2" applyNumberFormat="1" applyBorder="1"/>
    <xf numFmtId="44" fontId="5" fillId="4" borderId="4" xfId="2" applyNumberFormat="1" applyFont="1" applyBorder="1"/>
    <xf numFmtId="10" fontId="4" fillId="4" borderId="5" xfId="2" applyNumberFormat="1" applyFont="1" applyBorder="1"/>
    <xf numFmtId="0" fontId="3" fillId="4" borderId="6" xfId="2" applyBorder="1"/>
    <xf numFmtId="44" fontId="3" fillId="4" borderId="7" xfId="2" applyNumberFormat="1" applyBorder="1"/>
    <xf numFmtId="0" fontId="8" fillId="3" borderId="10" xfId="0" applyFont="1" applyFill="1" applyBorder="1"/>
    <xf numFmtId="0" fontId="8" fillId="3" borderId="1" xfId="0" applyFont="1" applyFill="1" applyBorder="1"/>
    <xf numFmtId="44" fontId="8" fillId="3" borderId="1" xfId="1" applyFont="1" applyFill="1" applyBorder="1"/>
    <xf numFmtId="0" fontId="9" fillId="0" borderId="10" xfId="0" applyFont="1" applyBorder="1"/>
    <xf numFmtId="0" fontId="9" fillId="0" borderId="1" xfId="0" applyFont="1" applyBorder="1"/>
    <xf numFmtId="0" fontId="9" fillId="0" borderId="1" xfId="0" applyFont="1" applyBorder="1" applyAlignment="1">
      <alignment wrapText="1"/>
    </xf>
    <xf numFmtId="4" fontId="9" fillId="0" borderId="1" xfId="0" applyNumberFormat="1" applyFont="1" applyBorder="1"/>
    <xf numFmtId="2" fontId="9" fillId="0" borderId="1" xfId="1" applyNumberFormat="1" applyFont="1" applyBorder="1"/>
    <xf numFmtId="0" fontId="8" fillId="3" borderId="1" xfId="0" applyFont="1" applyFill="1" applyBorder="1" applyAlignment="1">
      <alignment wrapText="1"/>
    </xf>
    <xf numFmtId="44" fontId="9" fillId="0" borderId="1" xfId="1" applyFont="1" applyBorder="1"/>
    <xf numFmtId="3" fontId="9" fillId="0" borderId="1" xfId="0" applyNumberFormat="1" applyFont="1" applyBorder="1"/>
    <xf numFmtId="0" fontId="9" fillId="0" borderId="12" xfId="0" applyFont="1" applyBorder="1"/>
    <xf numFmtId="0" fontId="9" fillId="0" borderId="13" xfId="0" applyFont="1" applyBorder="1"/>
    <xf numFmtId="44" fontId="10" fillId="0" borderId="1" xfId="1" applyFont="1" applyBorder="1"/>
    <xf numFmtId="44" fontId="4" fillId="0" borderId="13" xfId="1" applyFont="1" applyBorder="1"/>
    <xf numFmtId="0" fontId="10" fillId="3" borderId="10" xfId="0" applyFont="1" applyFill="1" applyBorder="1"/>
    <xf numFmtId="0" fontId="10" fillId="3" borderId="1" xfId="0" applyFont="1" applyFill="1" applyBorder="1"/>
    <xf numFmtId="44" fontId="10" fillId="3" borderId="1" xfId="1" applyFont="1" applyFill="1" applyBorder="1"/>
    <xf numFmtId="0" fontId="7" fillId="2" borderId="8" xfId="0" applyFont="1" applyFill="1" applyBorder="1"/>
    <xf numFmtId="0" fontId="7" fillId="2" borderId="2" xfId="0" applyFont="1" applyFill="1" applyBorder="1"/>
    <xf numFmtId="0" fontId="7" fillId="2" borderId="2" xfId="0" applyFont="1" applyFill="1" applyBorder="1" applyAlignment="1">
      <alignment wrapText="1"/>
    </xf>
    <xf numFmtId="44" fontId="7" fillId="2" borderId="2" xfId="1" applyFont="1" applyFill="1" applyBorder="1" applyAlignment="1">
      <alignment wrapText="1"/>
    </xf>
    <xf numFmtId="44" fontId="7" fillId="2" borderId="9" xfId="1" applyFont="1" applyFill="1" applyBorder="1" applyAlignment="1">
      <alignment wrapText="1"/>
    </xf>
    <xf numFmtId="0" fontId="11" fillId="4" borderId="0" xfId="2" applyFont="1" applyBorder="1"/>
    <xf numFmtId="0" fontId="12" fillId="4" borderId="0" xfId="2" applyFont="1" applyBorder="1"/>
    <xf numFmtId="44" fontId="12" fillId="4" borderId="0" xfId="2" applyNumberFormat="1" applyFont="1" applyBorder="1"/>
    <xf numFmtId="44" fontId="6" fillId="4" borderId="0" xfId="2" applyNumberFormat="1" applyFont="1" applyBorder="1"/>
    <xf numFmtId="0" fontId="13" fillId="4" borderId="4" xfId="2" applyFont="1" applyBorder="1"/>
    <xf numFmtId="44" fontId="14" fillId="3" borderId="11" xfId="1" applyFont="1" applyFill="1" applyBorder="1"/>
    <xf numFmtId="44" fontId="15" fillId="0" borderId="11" xfId="1" applyFont="1" applyBorder="1"/>
    <xf numFmtId="44" fontId="14" fillId="0" borderId="1" xfId="1" applyFont="1" applyBorder="1"/>
    <xf numFmtId="0" fontId="10" fillId="4" borderId="0" xfId="2" applyFont="1" applyBorder="1"/>
  </cellXfs>
  <cellStyles count="3">
    <cellStyle name="60% - Ênfase3" xfId="2" builtinId="40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4"/>
  <sheetViews>
    <sheetView tabSelected="1" zoomScale="60" zoomScaleNormal="60" workbookViewId="0">
      <selection activeCell="G5" sqref="G5"/>
    </sheetView>
  </sheetViews>
  <sheetFormatPr defaultRowHeight="14.5" x14ac:dyDescent="0.35"/>
  <cols>
    <col min="1" max="1" width="5.453125" bestFit="1" customWidth="1"/>
    <col min="2" max="2" width="13.54296875" customWidth="1"/>
    <col min="3" max="3" width="9.6328125" bestFit="1" customWidth="1"/>
    <col min="4" max="4" width="69.1796875" customWidth="1"/>
    <col min="5" max="5" width="9.36328125" bestFit="1" customWidth="1"/>
    <col min="6" max="6" width="12.90625" bestFit="1" customWidth="1"/>
    <col min="7" max="7" width="20.453125" style="3" customWidth="1"/>
    <col min="8" max="8" width="27" style="3" customWidth="1"/>
    <col min="9" max="9" width="26.36328125" style="3" customWidth="1"/>
  </cols>
  <sheetData>
    <row r="1" spans="1:10" ht="50" customHeight="1" x14ac:dyDescent="0.7">
      <c r="A1" s="5"/>
      <c r="B1" s="6"/>
      <c r="C1" s="6"/>
      <c r="D1" s="39" t="s">
        <v>100</v>
      </c>
      <c r="E1" s="6"/>
      <c r="F1" s="6"/>
      <c r="G1" s="7"/>
      <c r="H1" s="8" t="s">
        <v>102</v>
      </c>
      <c r="I1" s="9">
        <v>0.216</v>
      </c>
    </row>
    <row r="2" spans="1:10" ht="50" customHeight="1" x14ac:dyDescent="0.6">
      <c r="A2" s="10"/>
      <c r="B2" s="35" t="s">
        <v>101</v>
      </c>
      <c r="C2" s="36"/>
      <c r="D2" s="43" t="s">
        <v>126</v>
      </c>
      <c r="E2" s="36"/>
      <c r="F2" s="36"/>
      <c r="G2" s="37"/>
      <c r="H2" s="38"/>
      <c r="I2" s="11"/>
    </row>
    <row r="3" spans="1:10" s="1" customFormat="1" ht="30" customHeight="1" x14ac:dyDescent="0.35">
      <c r="A3" s="30" t="s">
        <v>0</v>
      </c>
      <c r="B3" s="31" t="s">
        <v>1</v>
      </c>
      <c r="C3" s="31" t="s">
        <v>10</v>
      </c>
      <c r="D3" s="31" t="s">
        <v>2</v>
      </c>
      <c r="E3" s="32" t="s">
        <v>3</v>
      </c>
      <c r="F3" s="32" t="s">
        <v>4</v>
      </c>
      <c r="G3" s="33" t="s">
        <v>5</v>
      </c>
      <c r="H3" s="33" t="s">
        <v>6</v>
      </c>
      <c r="I3" s="34" t="s">
        <v>7</v>
      </c>
      <c r="J3" s="4"/>
    </row>
    <row r="4" spans="1:10" s="2" customFormat="1" ht="23.5" x14ac:dyDescent="0.55000000000000004">
      <c r="A4" s="27">
        <v>1</v>
      </c>
      <c r="B4" s="28"/>
      <c r="C4" s="28"/>
      <c r="D4" s="28" t="s">
        <v>13</v>
      </c>
      <c r="E4" s="28"/>
      <c r="F4" s="28"/>
      <c r="G4" s="29"/>
      <c r="H4" s="29"/>
      <c r="I4" s="40">
        <f>I5+I6+I7+I8+I9+I10+I11+I12+I13+I14+I15</f>
        <v>715506.55999999994</v>
      </c>
    </row>
    <row r="5" spans="1:10" ht="23.5" x14ac:dyDescent="0.55000000000000004">
      <c r="A5" s="15" t="s">
        <v>8</v>
      </c>
      <c r="B5" s="16">
        <v>5213401</v>
      </c>
      <c r="C5" s="16" t="s">
        <v>9</v>
      </c>
      <c r="D5" s="17" t="s">
        <v>15</v>
      </c>
      <c r="E5" s="16" t="s">
        <v>16</v>
      </c>
      <c r="F5" s="18">
        <v>500</v>
      </c>
      <c r="G5" s="19">
        <v>42.28</v>
      </c>
      <c r="H5" s="19">
        <f>G5*I1+G5</f>
        <v>51.412480000000002</v>
      </c>
      <c r="I5" s="41">
        <f>F5*H5</f>
        <v>25706.240000000002</v>
      </c>
    </row>
    <row r="6" spans="1:10" ht="38" x14ac:dyDescent="0.55000000000000004">
      <c r="A6" s="15" t="s">
        <v>11</v>
      </c>
      <c r="B6" s="16">
        <v>5213411</v>
      </c>
      <c r="C6" s="16" t="s">
        <v>9</v>
      </c>
      <c r="D6" s="17" t="s">
        <v>18</v>
      </c>
      <c r="E6" s="16" t="s">
        <v>16</v>
      </c>
      <c r="F6" s="18">
        <v>500</v>
      </c>
      <c r="G6" s="19">
        <v>200.5</v>
      </c>
      <c r="H6" s="19">
        <f>G6*I1+G6</f>
        <v>243.80799999999999</v>
      </c>
      <c r="I6" s="41">
        <f t="shared" ref="I6:I15" si="0">F6*H6</f>
        <v>121904</v>
      </c>
    </row>
    <row r="7" spans="1:10" ht="38" x14ac:dyDescent="0.55000000000000004">
      <c r="A7" s="15" t="s">
        <v>12</v>
      </c>
      <c r="B7" s="16">
        <v>5213413</v>
      </c>
      <c r="C7" s="16" t="s">
        <v>9</v>
      </c>
      <c r="D7" s="17" t="s">
        <v>20</v>
      </c>
      <c r="E7" s="16" t="s">
        <v>16</v>
      </c>
      <c r="F7" s="18">
        <v>500</v>
      </c>
      <c r="G7" s="19">
        <v>68.98</v>
      </c>
      <c r="H7" s="19">
        <f>G7*I1+G7</f>
        <v>83.879680000000008</v>
      </c>
      <c r="I7" s="41">
        <f>F7*H7</f>
        <v>41939.840000000004</v>
      </c>
    </row>
    <row r="8" spans="1:10" ht="38" x14ac:dyDescent="0.55000000000000004">
      <c r="A8" s="15" t="s">
        <v>106</v>
      </c>
      <c r="B8" s="16">
        <v>5213409</v>
      </c>
      <c r="C8" s="16" t="s">
        <v>9</v>
      </c>
      <c r="D8" s="17" t="s">
        <v>22</v>
      </c>
      <c r="E8" s="16" t="s">
        <v>16</v>
      </c>
      <c r="F8" s="18">
        <v>500</v>
      </c>
      <c r="G8" s="19">
        <v>93.6</v>
      </c>
      <c r="H8" s="19">
        <f>G8*I1+G8</f>
        <v>113.8176</v>
      </c>
      <c r="I8" s="41">
        <f>F8*H8</f>
        <v>56908.800000000003</v>
      </c>
    </row>
    <row r="9" spans="1:10" ht="38" x14ac:dyDescent="0.55000000000000004">
      <c r="A9" s="15" t="s">
        <v>107</v>
      </c>
      <c r="B9" s="16">
        <v>5213358</v>
      </c>
      <c r="C9" s="16" t="s">
        <v>9</v>
      </c>
      <c r="D9" s="17" t="s">
        <v>23</v>
      </c>
      <c r="E9" s="16" t="s">
        <v>16</v>
      </c>
      <c r="F9" s="18">
        <v>100</v>
      </c>
      <c r="G9" s="19">
        <v>245.97</v>
      </c>
      <c r="H9" s="19">
        <f>G9*I1+G9</f>
        <v>299.09951999999998</v>
      </c>
      <c r="I9" s="41">
        <f>F9*H9</f>
        <v>29909.951999999997</v>
      </c>
    </row>
    <row r="10" spans="1:10" ht="38" x14ac:dyDescent="0.55000000000000004">
      <c r="A10" s="15" t="s">
        <v>108</v>
      </c>
      <c r="B10" s="16">
        <v>5213405</v>
      </c>
      <c r="C10" s="16" t="s">
        <v>9</v>
      </c>
      <c r="D10" s="17" t="s">
        <v>26</v>
      </c>
      <c r="E10" s="16" t="s">
        <v>16</v>
      </c>
      <c r="F10" s="18">
        <v>500</v>
      </c>
      <c r="G10" s="19">
        <v>53.98</v>
      </c>
      <c r="H10" s="19">
        <f>G10*I1+G10</f>
        <v>65.639679999999998</v>
      </c>
      <c r="I10" s="41">
        <f t="shared" si="0"/>
        <v>32819.839999999997</v>
      </c>
    </row>
    <row r="11" spans="1:10" ht="38" x14ac:dyDescent="0.55000000000000004">
      <c r="A11" s="15" t="s">
        <v>109</v>
      </c>
      <c r="B11" s="16">
        <v>5219606</v>
      </c>
      <c r="C11" s="16" t="s">
        <v>9</v>
      </c>
      <c r="D11" s="17" t="s">
        <v>29</v>
      </c>
      <c r="E11" s="16" t="s">
        <v>104</v>
      </c>
      <c r="F11" s="18">
        <v>1000</v>
      </c>
      <c r="G11" s="19">
        <v>39.44</v>
      </c>
      <c r="H11" s="19">
        <f>G11*I1+G11</f>
        <v>47.959039999999995</v>
      </c>
      <c r="I11" s="41">
        <f>F11*H11</f>
        <v>47959.039999999994</v>
      </c>
    </row>
    <row r="12" spans="1:10" ht="38" x14ac:dyDescent="0.55000000000000004">
      <c r="A12" s="15" t="s">
        <v>110</v>
      </c>
      <c r="B12" s="16">
        <v>5219613</v>
      </c>
      <c r="C12" s="16" t="s">
        <v>9</v>
      </c>
      <c r="D12" s="17" t="s">
        <v>30</v>
      </c>
      <c r="E12" s="16" t="s">
        <v>104</v>
      </c>
      <c r="F12" s="18">
        <v>1000</v>
      </c>
      <c r="G12" s="19">
        <v>32.479999999999997</v>
      </c>
      <c r="H12" s="19">
        <f>G12*I1+G12</f>
        <v>39.495679999999993</v>
      </c>
      <c r="I12" s="41">
        <f t="shared" si="0"/>
        <v>39495.679999999993</v>
      </c>
    </row>
    <row r="13" spans="1:10" ht="38" x14ac:dyDescent="0.55000000000000004">
      <c r="A13" s="15" t="s">
        <v>111</v>
      </c>
      <c r="B13" s="16">
        <v>5213837</v>
      </c>
      <c r="C13" s="16" t="s">
        <v>9</v>
      </c>
      <c r="D13" s="17" t="s">
        <v>31</v>
      </c>
      <c r="E13" s="16" t="s">
        <v>104</v>
      </c>
      <c r="F13" s="18">
        <v>100</v>
      </c>
      <c r="G13" s="19">
        <v>172.33</v>
      </c>
      <c r="H13" s="19">
        <f>G13*I1+G13</f>
        <v>209.55328000000003</v>
      </c>
      <c r="I13" s="41">
        <f t="shared" si="0"/>
        <v>20955.328000000001</v>
      </c>
    </row>
    <row r="14" spans="1:10" ht="38" x14ac:dyDescent="0.55000000000000004">
      <c r="A14" s="15" t="s">
        <v>112</v>
      </c>
      <c r="B14" s="16">
        <v>5213831</v>
      </c>
      <c r="C14" s="16" t="s">
        <v>9</v>
      </c>
      <c r="D14" s="17" t="s">
        <v>32</v>
      </c>
      <c r="E14" s="16" t="s">
        <v>16</v>
      </c>
      <c r="F14" s="18">
        <v>1000</v>
      </c>
      <c r="G14" s="19">
        <v>52.49</v>
      </c>
      <c r="H14" s="19">
        <f>G14*I1+G14</f>
        <v>63.827840000000002</v>
      </c>
      <c r="I14" s="41">
        <f t="shared" si="0"/>
        <v>63827.840000000004</v>
      </c>
    </row>
    <row r="15" spans="1:10" ht="38" x14ac:dyDescent="0.55000000000000004">
      <c r="A15" s="15" t="s">
        <v>113</v>
      </c>
      <c r="B15" s="16" t="s">
        <v>33</v>
      </c>
      <c r="C15" s="16" t="s">
        <v>34</v>
      </c>
      <c r="D15" s="17" t="s">
        <v>103</v>
      </c>
      <c r="E15" s="16" t="s">
        <v>16</v>
      </c>
      <c r="F15" s="18">
        <v>500</v>
      </c>
      <c r="G15" s="19">
        <v>385</v>
      </c>
      <c r="H15" s="19">
        <f>G15*I1+G15</f>
        <v>468.15999999999997</v>
      </c>
      <c r="I15" s="41">
        <f t="shared" si="0"/>
        <v>234079.99999999997</v>
      </c>
    </row>
    <row r="16" spans="1:10" s="2" customFormat="1" ht="23.5" x14ac:dyDescent="0.55000000000000004">
      <c r="A16" s="12">
        <v>2</v>
      </c>
      <c r="B16" s="13"/>
      <c r="C16" s="13"/>
      <c r="D16" s="20" t="s">
        <v>35</v>
      </c>
      <c r="E16" s="13"/>
      <c r="F16" s="13"/>
      <c r="G16" s="14"/>
      <c r="H16" s="14"/>
      <c r="I16" s="40">
        <f>I17+I18+I19+I20+I21+I22+I23+I24</f>
        <v>710486.85119999992</v>
      </c>
    </row>
    <row r="17" spans="1:9" ht="38" x14ac:dyDescent="0.55000000000000004">
      <c r="A17" s="15" t="s">
        <v>14</v>
      </c>
      <c r="B17" s="16">
        <v>5213429</v>
      </c>
      <c r="C17" s="16" t="s">
        <v>9</v>
      </c>
      <c r="D17" s="17" t="s">
        <v>37</v>
      </c>
      <c r="E17" s="16" t="s">
        <v>104</v>
      </c>
      <c r="F17" s="18">
        <v>100</v>
      </c>
      <c r="G17" s="21">
        <v>588.72</v>
      </c>
      <c r="H17" s="21">
        <f>G17*I1+G17</f>
        <v>715.88352000000009</v>
      </c>
      <c r="I17" s="41">
        <f>F17*H17</f>
        <v>71588.352000000014</v>
      </c>
    </row>
    <row r="18" spans="1:9" ht="56.5" x14ac:dyDescent="0.55000000000000004">
      <c r="A18" s="15" t="s">
        <v>17</v>
      </c>
      <c r="B18" s="16">
        <v>5213568</v>
      </c>
      <c r="C18" s="16" t="s">
        <v>9</v>
      </c>
      <c r="D18" s="17" t="s">
        <v>39</v>
      </c>
      <c r="E18" s="16" t="s">
        <v>16</v>
      </c>
      <c r="F18" s="18">
        <v>50</v>
      </c>
      <c r="G18" s="21">
        <v>1196.5999999999999</v>
      </c>
      <c r="H18" s="21">
        <f>G18*I1+G18</f>
        <v>1455.0655999999999</v>
      </c>
      <c r="I18" s="41">
        <f t="shared" ref="I18:I24" si="1">F18*H18</f>
        <v>72753.279999999999</v>
      </c>
    </row>
    <row r="19" spans="1:9" ht="38" x14ac:dyDescent="0.55000000000000004">
      <c r="A19" s="15" t="s">
        <v>19</v>
      </c>
      <c r="B19" s="16">
        <v>5213352</v>
      </c>
      <c r="C19" s="16" t="s">
        <v>9</v>
      </c>
      <c r="D19" s="17" t="s">
        <v>41</v>
      </c>
      <c r="E19" s="16" t="s">
        <v>104</v>
      </c>
      <c r="F19" s="18">
        <v>50</v>
      </c>
      <c r="G19" s="21">
        <v>1011.28</v>
      </c>
      <c r="H19" s="21">
        <f>G19*I1+G19</f>
        <v>1229.71648</v>
      </c>
      <c r="I19" s="41">
        <f t="shared" si="1"/>
        <v>61485.824000000001</v>
      </c>
    </row>
    <row r="20" spans="1:9" ht="38" x14ac:dyDescent="0.55000000000000004">
      <c r="A20" s="15" t="s">
        <v>21</v>
      </c>
      <c r="B20" s="16">
        <v>5213868</v>
      </c>
      <c r="C20" s="16" t="s">
        <v>9</v>
      </c>
      <c r="D20" s="17" t="s">
        <v>43</v>
      </c>
      <c r="E20" s="16" t="s">
        <v>104</v>
      </c>
      <c r="F20" s="18">
        <v>50</v>
      </c>
      <c r="G20" s="21">
        <v>1033.5</v>
      </c>
      <c r="H20" s="21">
        <f>G20*I1+G20</f>
        <v>1256.7359999999999</v>
      </c>
      <c r="I20" s="41">
        <f t="shared" si="1"/>
        <v>62836.799999999996</v>
      </c>
    </row>
    <row r="21" spans="1:9" ht="38" x14ac:dyDescent="0.55000000000000004">
      <c r="A21" s="15" t="s">
        <v>24</v>
      </c>
      <c r="B21" s="16">
        <v>5213869</v>
      </c>
      <c r="C21" s="16" t="s">
        <v>9</v>
      </c>
      <c r="D21" s="17" t="s">
        <v>44</v>
      </c>
      <c r="E21" s="16" t="s">
        <v>104</v>
      </c>
      <c r="F21" s="18">
        <v>50</v>
      </c>
      <c r="G21" s="21">
        <v>2235.19</v>
      </c>
      <c r="H21" s="21">
        <f>G21*I1+G21</f>
        <v>2717.9910399999999</v>
      </c>
      <c r="I21" s="41">
        <f t="shared" si="1"/>
        <v>135899.552</v>
      </c>
    </row>
    <row r="22" spans="1:9" ht="38" x14ac:dyDescent="0.55000000000000004">
      <c r="A22" s="15" t="s">
        <v>25</v>
      </c>
      <c r="B22" s="16">
        <v>3213870</v>
      </c>
      <c r="C22" s="16" t="s">
        <v>9</v>
      </c>
      <c r="D22" s="17" t="s">
        <v>45</v>
      </c>
      <c r="E22" s="16" t="s">
        <v>104</v>
      </c>
      <c r="F22" s="18">
        <v>50</v>
      </c>
      <c r="G22" s="21">
        <v>3064.45</v>
      </c>
      <c r="H22" s="21">
        <f>G22*I1+G22</f>
        <v>3726.3711999999996</v>
      </c>
      <c r="I22" s="41">
        <f t="shared" si="1"/>
        <v>186318.55999999997</v>
      </c>
    </row>
    <row r="23" spans="1:9" ht="38" x14ac:dyDescent="0.55000000000000004">
      <c r="A23" s="15" t="s">
        <v>27</v>
      </c>
      <c r="B23" s="16">
        <v>5213872</v>
      </c>
      <c r="C23" s="16" t="s">
        <v>9</v>
      </c>
      <c r="D23" s="17" t="s">
        <v>46</v>
      </c>
      <c r="E23" s="16" t="s">
        <v>104</v>
      </c>
      <c r="F23" s="18">
        <v>15</v>
      </c>
      <c r="G23" s="21">
        <v>4953.93</v>
      </c>
      <c r="H23" s="21">
        <f>G23*I1+G23</f>
        <v>6023.9788800000006</v>
      </c>
      <c r="I23" s="41">
        <f t="shared" si="1"/>
        <v>90359.683200000014</v>
      </c>
    </row>
    <row r="24" spans="1:9" ht="23.5" x14ac:dyDescent="0.55000000000000004">
      <c r="A24" s="15" t="s">
        <v>28</v>
      </c>
      <c r="B24" s="16">
        <v>5213364</v>
      </c>
      <c r="C24" s="16" t="s">
        <v>9</v>
      </c>
      <c r="D24" s="17" t="s">
        <v>47</v>
      </c>
      <c r="E24" s="16" t="s">
        <v>16</v>
      </c>
      <c r="F24" s="18">
        <v>1300</v>
      </c>
      <c r="G24" s="21">
        <v>18.5</v>
      </c>
      <c r="H24" s="21">
        <f>G24*I1+G24</f>
        <v>22.495999999999999</v>
      </c>
      <c r="I24" s="41">
        <f t="shared" si="1"/>
        <v>29244.799999999999</v>
      </c>
    </row>
    <row r="25" spans="1:9" s="2" customFormat="1" ht="23.5" x14ac:dyDescent="0.55000000000000004">
      <c r="A25" s="12">
        <v>3</v>
      </c>
      <c r="B25" s="13"/>
      <c r="C25" s="13"/>
      <c r="D25" s="20" t="s">
        <v>49</v>
      </c>
      <c r="E25" s="13"/>
      <c r="F25" s="13"/>
      <c r="G25" s="14"/>
      <c r="H25" s="14"/>
      <c r="I25" s="40">
        <f>I26+I27+I28+I29</f>
        <v>554072.64959999989</v>
      </c>
    </row>
    <row r="26" spans="1:9" ht="23.5" x14ac:dyDescent="0.55000000000000004">
      <c r="A26" s="15" t="s">
        <v>36</v>
      </c>
      <c r="B26" s="16">
        <v>3713604</v>
      </c>
      <c r="C26" s="16" t="s">
        <v>9</v>
      </c>
      <c r="D26" s="17" t="s">
        <v>51</v>
      </c>
      <c r="E26" s="16" t="s">
        <v>105</v>
      </c>
      <c r="F26" s="18">
        <v>150</v>
      </c>
      <c r="G26" s="21">
        <v>482.46</v>
      </c>
      <c r="H26" s="21">
        <f>G26*I1+G26</f>
        <v>586.67135999999994</v>
      </c>
      <c r="I26" s="41">
        <f>F26*H26</f>
        <v>88000.703999999983</v>
      </c>
    </row>
    <row r="27" spans="1:9" ht="56.5" x14ac:dyDescent="0.55000000000000004">
      <c r="A27" s="15" t="s">
        <v>38</v>
      </c>
      <c r="B27" s="16">
        <v>3713902</v>
      </c>
      <c r="C27" s="16" t="s">
        <v>9</v>
      </c>
      <c r="D27" s="17" t="s">
        <v>53</v>
      </c>
      <c r="E27" s="16" t="s">
        <v>104</v>
      </c>
      <c r="F27" s="18">
        <v>5</v>
      </c>
      <c r="G27" s="21">
        <v>44898.89</v>
      </c>
      <c r="H27" s="21">
        <f>G27*I1+G27</f>
        <v>54597.050239999997</v>
      </c>
      <c r="I27" s="41">
        <f>F27*H27</f>
        <v>272985.2512</v>
      </c>
    </row>
    <row r="28" spans="1:9" ht="38" x14ac:dyDescent="0.55000000000000004">
      <c r="A28" s="15" t="s">
        <v>40</v>
      </c>
      <c r="B28" s="16">
        <v>3713690</v>
      </c>
      <c r="C28" s="16" t="s">
        <v>9</v>
      </c>
      <c r="D28" s="17" t="s">
        <v>55</v>
      </c>
      <c r="E28" s="16" t="s">
        <v>104</v>
      </c>
      <c r="F28" s="18">
        <v>50</v>
      </c>
      <c r="G28" s="21">
        <v>533.4</v>
      </c>
      <c r="H28" s="21">
        <f>G28*I1+G28</f>
        <v>648.61439999999993</v>
      </c>
      <c r="I28" s="41">
        <f t="shared" ref="I28:I29" si="2">F28*H28</f>
        <v>32430.719999999998</v>
      </c>
    </row>
    <row r="29" spans="1:9" ht="38" x14ac:dyDescent="0.55000000000000004">
      <c r="A29" s="15" t="s">
        <v>42</v>
      </c>
      <c r="B29" s="16">
        <v>3713873</v>
      </c>
      <c r="C29" s="16" t="s">
        <v>9</v>
      </c>
      <c r="D29" s="17" t="s">
        <v>56</v>
      </c>
      <c r="E29" s="16" t="s">
        <v>104</v>
      </c>
      <c r="F29" s="18">
        <v>20</v>
      </c>
      <c r="G29" s="21">
        <v>6605.92</v>
      </c>
      <c r="H29" s="21">
        <f>G29*I1+G29</f>
        <v>8032.7987199999998</v>
      </c>
      <c r="I29" s="41">
        <f t="shared" si="2"/>
        <v>160655.97440000001</v>
      </c>
    </row>
    <row r="30" spans="1:9" s="2" customFormat="1" ht="23.5" x14ac:dyDescent="0.55000000000000004">
      <c r="A30" s="12">
        <v>4</v>
      </c>
      <c r="B30" s="13"/>
      <c r="C30" s="13"/>
      <c r="D30" s="20" t="s">
        <v>57</v>
      </c>
      <c r="E30" s="13"/>
      <c r="F30" s="13"/>
      <c r="G30" s="14"/>
      <c r="H30" s="14"/>
      <c r="I30" s="40">
        <f>I31+I32+I33+I34+I35+I36+I37+I38+I39+I40</f>
        <v>492159</v>
      </c>
    </row>
    <row r="31" spans="1:9" ht="38" x14ac:dyDescent="0.55000000000000004">
      <c r="A31" s="15" t="s">
        <v>50</v>
      </c>
      <c r="B31" s="16">
        <v>5213356</v>
      </c>
      <c r="C31" s="16" t="s">
        <v>9</v>
      </c>
      <c r="D31" s="17" t="s">
        <v>59</v>
      </c>
      <c r="E31" s="16" t="s">
        <v>16</v>
      </c>
      <c r="F31" s="18">
        <v>500</v>
      </c>
      <c r="G31" s="21">
        <v>41.99</v>
      </c>
      <c r="H31" s="21">
        <v>55.55</v>
      </c>
      <c r="I31" s="41">
        <f t="shared" ref="I31:I40" si="3">F31*H31</f>
        <v>27775</v>
      </c>
    </row>
    <row r="32" spans="1:9" ht="38" x14ac:dyDescent="0.55000000000000004">
      <c r="A32" s="15" t="s">
        <v>52</v>
      </c>
      <c r="B32" s="16">
        <v>5213411</v>
      </c>
      <c r="C32" s="16" t="s">
        <v>9</v>
      </c>
      <c r="D32" s="17" t="s">
        <v>18</v>
      </c>
      <c r="E32" s="16" t="s">
        <v>16</v>
      </c>
      <c r="F32" s="18">
        <v>500</v>
      </c>
      <c r="G32" s="21">
        <v>200.5</v>
      </c>
      <c r="H32" s="21">
        <v>265.27999999999997</v>
      </c>
      <c r="I32" s="41">
        <f t="shared" si="3"/>
        <v>132640</v>
      </c>
    </row>
    <row r="33" spans="1:9" ht="38" x14ac:dyDescent="0.55000000000000004">
      <c r="A33" s="15" t="s">
        <v>54</v>
      </c>
      <c r="B33" s="16">
        <v>5213413</v>
      </c>
      <c r="C33" s="16" t="s">
        <v>9</v>
      </c>
      <c r="D33" s="17" t="s">
        <v>62</v>
      </c>
      <c r="E33" s="16" t="s">
        <v>16</v>
      </c>
      <c r="F33" s="18">
        <v>500</v>
      </c>
      <c r="G33" s="21">
        <v>68.98</v>
      </c>
      <c r="H33" s="21">
        <v>91.26</v>
      </c>
      <c r="I33" s="41">
        <f t="shared" si="3"/>
        <v>45630</v>
      </c>
    </row>
    <row r="34" spans="1:9" ht="38" x14ac:dyDescent="0.55000000000000004">
      <c r="A34" s="15" t="s">
        <v>114</v>
      </c>
      <c r="B34" s="16">
        <v>5214003</v>
      </c>
      <c r="C34" s="16" t="s">
        <v>9</v>
      </c>
      <c r="D34" s="17" t="s">
        <v>64</v>
      </c>
      <c r="E34" s="16" t="s">
        <v>16</v>
      </c>
      <c r="F34" s="18">
        <v>500</v>
      </c>
      <c r="G34" s="21">
        <v>57.55</v>
      </c>
      <c r="H34" s="21">
        <v>76.14</v>
      </c>
      <c r="I34" s="41">
        <f t="shared" si="3"/>
        <v>38070</v>
      </c>
    </row>
    <row r="35" spans="1:9" ht="38" x14ac:dyDescent="0.55000000000000004">
      <c r="A35" s="15" t="s">
        <v>115</v>
      </c>
      <c r="B35" s="16">
        <v>5213358</v>
      </c>
      <c r="C35" s="16" t="s">
        <v>9</v>
      </c>
      <c r="D35" s="17" t="s">
        <v>66</v>
      </c>
      <c r="E35" s="16" t="s">
        <v>16</v>
      </c>
      <c r="F35" s="18">
        <v>500</v>
      </c>
      <c r="G35" s="21">
        <v>245.97</v>
      </c>
      <c r="H35" s="21">
        <v>325.44</v>
      </c>
      <c r="I35" s="41">
        <f t="shared" si="3"/>
        <v>162720</v>
      </c>
    </row>
    <row r="36" spans="1:9" ht="38" x14ac:dyDescent="0.55000000000000004">
      <c r="A36" s="15" t="s">
        <v>116</v>
      </c>
      <c r="B36" s="16">
        <v>5213405</v>
      </c>
      <c r="C36" s="16" t="s">
        <v>9</v>
      </c>
      <c r="D36" s="17" t="s">
        <v>26</v>
      </c>
      <c r="E36" s="16" t="s">
        <v>16</v>
      </c>
      <c r="F36" s="18">
        <v>500</v>
      </c>
      <c r="G36" s="21">
        <v>53.98</v>
      </c>
      <c r="H36" s="21">
        <v>71.42</v>
      </c>
      <c r="I36" s="41">
        <f t="shared" si="3"/>
        <v>35710</v>
      </c>
    </row>
    <row r="37" spans="1:9" ht="38" x14ac:dyDescent="0.55000000000000004">
      <c r="A37" s="15" t="s">
        <v>117</v>
      </c>
      <c r="B37" s="16">
        <v>5219606</v>
      </c>
      <c r="C37" s="16" t="s">
        <v>9</v>
      </c>
      <c r="D37" s="17" t="s">
        <v>29</v>
      </c>
      <c r="E37" s="16" t="s">
        <v>104</v>
      </c>
      <c r="F37" s="18">
        <v>150</v>
      </c>
      <c r="G37" s="21">
        <v>39.44</v>
      </c>
      <c r="H37" s="21">
        <v>52.18</v>
      </c>
      <c r="I37" s="41">
        <f t="shared" si="3"/>
        <v>7827</v>
      </c>
    </row>
    <row r="38" spans="1:9" ht="38" x14ac:dyDescent="0.55000000000000004">
      <c r="A38" s="15" t="s">
        <v>118</v>
      </c>
      <c r="B38" s="16">
        <v>5219613</v>
      </c>
      <c r="C38" s="16" t="s">
        <v>9</v>
      </c>
      <c r="D38" s="17" t="s">
        <v>70</v>
      </c>
      <c r="E38" s="16" t="s">
        <v>104</v>
      </c>
      <c r="F38" s="18">
        <v>150</v>
      </c>
      <c r="G38" s="21">
        <v>32.479999999999997</v>
      </c>
      <c r="H38" s="21">
        <v>42.97</v>
      </c>
      <c r="I38" s="41">
        <f t="shared" si="3"/>
        <v>6445.5</v>
      </c>
    </row>
    <row r="39" spans="1:9" ht="38" x14ac:dyDescent="0.55000000000000004">
      <c r="A39" s="15" t="s">
        <v>119</v>
      </c>
      <c r="B39" s="16">
        <v>5213837</v>
      </c>
      <c r="C39" s="16" t="s">
        <v>9</v>
      </c>
      <c r="D39" s="17" t="s">
        <v>31</v>
      </c>
      <c r="E39" s="16" t="s">
        <v>104</v>
      </c>
      <c r="F39" s="18">
        <v>150</v>
      </c>
      <c r="G39" s="21">
        <v>172.33</v>
      </c>
      <c r="H39" s="21">
        <v>228.01</v>
      </c>
      <c r="I39" s="41">
        <f t="shared" si="3"/>
        <v>34201.5</v>
      </c>
    </row>
    <row r="40" spans="1:9" ht="23.5" x14ac:dyDescent="0.55000000000000004">
      <c r="A40" s="15" t="s">
        <v>120</v>
      </c>
      <c r="B40" s="16" t="s">
        <v>73</v>
      </c>
      <c r="C40" s="16" t="s">
        <v>48</v>
      </c>
      <c r="D40" s="17" t="s">
        <v>74</v>
      </c>
      <c r="E40" s="16" t="s">
        <v>104</v>
      </c>
      <c r="F40" s="18">
        <v>150</v>
      </c>
      <c r="G40" s="21">
        <v>5.75</v>
      </c>
      <c r="H40" s="21">
        <v>7.6</v>
      </c>
      <c r="I40" s="41">
        <f t="shared" si="3"/>
        <v>1140</v>
      </c>
    </row>
    <row r="41" spans="1:9" s="2" customFormat="1" ht="23.5" x14ac:dyDescent="0.55000000000000004">
      <c r="A41" s="12">
        <v>5</v>
      </c>
      <c r="B41" s="13"/>
      <c r="C41" s="13"/>
      <c r="D41" s="20" t="s">
        <v>75</v>
      </c>
      <c r="E41" s="13"/>
      <c r="F41" s="13"/>
      <c r="G41" s="14"/>
      <c r="H41" s="14"/>
      <c r="I41" s="40">
        <f>I42+I43+I44+I45+I46+I47+I48+I50+I51+I52+I49</f>
        <v>864665.96</v>
      </c>
    </row>
    <row r="42" spans="1:9" ht="38" x14ac:dyDescent="0.55000000000000004">
      <c r="A42" s="15" t="s">
        <v>58</v>
      </c>
      <c r="B42" s="16">
        <v>5213429</v>
      </c>
      <c r="C42" s="16" t="s">
        <v>9</v>
      </c>
      <c r="D42" s="17" t="s">
        <v>37</v>
      </c>
      <c r="E42" s="16" t="s">
        <v>104</v>
      </c>
      <c r="F42" s="18">
        <v>50</v>
      </c>
      <c r="G42" s="21">
        <v>588.72</v>
      </c>
      <c r="H42" s="21">
        <v>778.94</v>
      </c>
      <c r="I42" s="41">
        <f>F42*H42</f>
        <v>38947</v>
      </c>
    </row>
    <row r="43" spans="1:9" ht="56.5" x14ac:dyDescent="0.55000000000000004">
      <c r="A43" s="15" t="s">
        <v>60</v>
      </c>
      <c r="B43" s="16">
        <v>5213429</v>
      </c>
      <c r="C43" s="16" t="s">
        <v>9</v>
      </c>
      <c r="D43" s="17" t="s">
        <v>39</v>
      </c>
      <c r="E43" s="16" t="s">
        <v>16</v>
      </c>
      <c r="F43" s="18">
        <v>50</v>
      </c>
      <c r="G43" s="21">
        <v>1196.5999999999999</v>
      </c>
      <c r="H43" s="21">
        <v>1583.23</v>
      </c>
      <c r="I43" s="41">
        <f>F43*H43</f>
        <v>79161.5</v>
      </c>
    </row>
    <row r="44" spans="1:9" ht="38" x14ac:dyDescent="0.55000000000000004">
      <c r="A44" s="15" t="s">
        <v>61</v>
      </c>
      <c r="B44" s="16">
        <v>5213352</v>
      </c>
      <c r="C44" s="16" t="s">
        <v>9</v>
      </c>
      <c r="D44" s="17" t="s">
        <v>41</v>
      </c>
      <c r="E44" s="16" t="s">
        <v>104</v>
      </c>
      <c r="F44" s="18">
        <v>50</v>
      </c>
      <c r="G44" s="21">
        <v>1011.28</v>
      </c>
      <c r="H44" s="21">
        <v>1338.03</v>
      </c>
      <c r="I44" s="41">
        <f t="shared" ref="I44:I52" si="4">F44*H44</f>
        <v>66901.5</v>
      </c>
    </row>
    <row r="45" spans="1:9" ht="38" x14ac:dyDescent="0.55000000000000004">
      <c r="A45" s="15" t="s">
        <v>63</v>
      </c>
      <c r="B45" s="16">
        <v>5213868</v>
      </c>
      <c r="C45" s="16" t="s">
        <v>9</v>
      </c>
      <c r="D45" s="17" t="s">
        <v>43</v>
      </c>
      <c r="E45" s="16" t="s">
        <v>104</v>
      </c>
      <c r="F45" s="18">
        <v>31</v>
      </c>
      <c r="G45" s="21">
        <v>1033.5</v>
      </c>
      <c r="H45" s="21">
        <v>1367.43</v>
      </c>
      <c r="I45" s="41">
        <f t="shared" si="4"/>
        <v>42390.33</v>
      </c>
    </row>
    <row r="46" spans="1:9" ht="38" x14ac:dyDescent="0.55000000000000004">
      <c r="A46" s="15" t="s">
        <v>65</v>
      </c>
      <c r="B46" s="16">
        <v>5213869</v>
      </c>
      <c r="C46" s="16" t="s">
        <v>9</v>
      </c>
      <c r="D46" s="17" t="s">
        <v>80</v>
      </c>
      <c r="E46" s="16" t="s">
        <v>104</v>
      </c>
      <c r="F46" s="18">
        <v>25</v>
      </c>
      <c r="G46" s="21">
        <v>2235.19</v>
      </c>
      <c r="H46" s="21">
        <v>2957.4</v>
      </c>
      <c r="I46" s="41">
        <f t="shared" si="4"/>
        <v>73935</v>
      </c>
    </row>
    <row r="47" spans="1:9" ht="38" x14ac:dyDescent="0.55000000000000004">
      <c r="A47" s="15" t="s">
        <v>67</v>
      </c>
      <c r="B47" s="16">
        <v>5213870</v>
      </c>
      <c r="C47" s="16" t="s">
        <v>9</v>
      </c>
      <c r="D47" s="17" t="s">
        <v>44</v>
      </c>
      <c r="E47" s="16" t="s">
        <v>104</v>
      </c>
      <c r="F47" s="18">
        <v>21</v>
      </c>
      <c r="G47" s="21">
        <v>3064.45</v>
      </c>
      <c r="H47" s="21">
        <v>4054.6</v>
      </c>
      <c r="I47" s="41">
        <f t="shared" si="4"/>
        <v>85146.599999999991</v>
      </c>
    </row>
    <row r="48" spans="1:9" ht="38" x14ac:dyDescent="0.55000000000000004">
      <c r="A48" s="15" t="s">
        <v>68</v>
      </c>
      <c r="B48" s="16">
        <v>5213872</v>
      </c>
      <c r="C48" s="16" t="s">
        <v>9</v>
      </c>
      <c r="D48" s="17" t="s">
        <v>46</v>
      </c>
      <c r="E48" s="16" t="s">
        <v>104</v>
      </c>
      <c r="F48" s="18">
        <v>17</v>
      </c>
      <c r="G48" s="21">
        <v>4953.93</v>
      </c>
      <c r="H48" s="21">
        <v>6554.59</v>
      </c>
      <c r="I48" s="41">
        <f t="shared" si="4"/>
        <v>111428.03</v>
      </c>
    </row>
    <row r="49" spans="1:9" ht="38" x14ac:dyDescent="0.55000000000000004">
      <c r="A49" s="15" t="s">
        <v>69</v>
      </c>
      <c r="B49" s="16"/>
      <c r="C49" s="16" t="s">
        <v>124</v>
      </c>
      <c r="D49" s="17" t="s">
        <v>123</v>
      </c>
      <c r="E49" s="16" t="s">
        <v>104</v>
      </c>
      <c r="F49" s="18">
        <v>500</v>
      </c>
      <c r="G49" s="21">
        <v>450</v>
      </c>
      <c r="H49" s="21">
        <f>G49*I1+G49</f>
        <v>547.20000000000005</v>
      </c>
      <c r="I49" s="41">
        <f>F49*H49</f>
        <v>273600</v>
      </c>
    </row>
    <row r="50" spans="1:9" ht="23.5" x14ac:dyDescent="0.55000000000000004">
      <c r="A50" s="15" t="s">
        <v>71</v>
      </c>
      <c r="B50" s="16">
        <v>5213364</v>
      </c>
      <c r="C50" s="16" t="s">
        <v>9</v>
      </c>
      <c r="D50" s="17" t="s">
        <v>47</v>
      </c>
      <c r="E50" s="16" t="s">
        <v>16</v>
      </c>
      <c r="F50" s="18">
        <v>1300</v>
      </c>
      <c r="G50" s="21">
        <v>18.5</v>
      </c>
      <c r="H50" s="21">
        <v>24.47</v>
      </c>
      <c r="I50" s="41">
        <f t="shared" si="4"/>
        <v>31811</v>
      </c>
    </row>
    <row r="51" spans="1:9" ht="23.5" x14ac:dyDescent="0.55000000000000004">
      <c r="A51" s="15" t="s">
        <v>72</v>
      </c>
      <c r="B51" s="16">
        <v>4915718</v>
      </c>
      <c r="C51" s="16" t="s">
        <v>9</v>
      </c>
      <c r="D51" s="17" t="s">
        <v>81</v>
      </c>
      <c r="E51" s="16" t="s">
        <v>16</v>
      </c>
      <c r="F51" s="22">
        <v>1500</v>
      </c>
      <c r="G51" s="21">
        <v>8.49</v>
      </c>
      <c r="H51" s="21">
        <v>11.23</v>
      </c>
      <c r="I51" s="41">
        <f t="shared" si="4"/>
        <v>16845</v>
      </c>
    </row>
    <row r="52" spans="1:9" ht="23.5" x14ac:dyDescent="0.55000000000000004">
      <c r="A52" s="15" t="s">
        <v>125</v>
      </c>
      <c r="B52" s="16">
        <v>4915744</v>
      </c>
      <c r="C52" s="16" t="s">
        <v>9</v>
      </c>
      <c r="D52" s="17" t="s">
        <v>82</v>
      </c>
      <c r="E52" s="16" t="s">
        <v>16</v>
      </c>
      <c r="F52" s="18">
        <v>50000</v>
      </c>
      <c r="G52" s="21">
        <v>0.68</v>
      </c>
      <c r="H52" s="21">
        <v>0.89</v>
      </c>
      <c r="I52" s="41">
        <f t="shared" si="4"/>
        <v>44500</v>
      </c>
    </row>
    <row r="53" spans="1:9" s="2" customFormat="1" ht="23.5" x14ac:dyDescent="0.55000000000000004">
      <c r="A53" s="12">
        <v>6</v>
      </c>
      <c r="B53" s="13"/>
      <c r="C53" s="13"/>
      <c r="D53" s="20" t="s">
        <v>83</v>
      </c>
      <c r="E53" s="13"/>
      <c r="F53" s="13"/>
      <c r="G53" s="14"/>
      <c r="H53" s="14"/>
      <c r="I53" s="40">
        <f>I54+I55+I56+I57</f>
        <v>567642.88</v>
      </c>
    </row>
    <row r="54" spans="1:9" ht="23.5" x14ac:dyDescent="0.55000000000000004">
      <c r="A54" s="15" t="s">
        <v>76</v>
      </c>
      <c r="B54" s="16">
        <v>3713604</v>
      </c>
      <c r="C54" s="16" t="s">
        <v>9</v>
      </c>
      <c r="D54" s="17" t="s">
        <v>51</v>
      </c>
      <c r="E54" s="16" t="s">
        <v>105</v>
      </c>
      <c r="F54" s="18">
        <v>150</v>
      </c>
      <c r="G54" s="21">
        <v>482.46</v>
      </c>
      <c r="H54" s="21">
        <v>638.34</v>
      </c>
      <c r="I54" s="41">
        <f>F54*H54</f>
        <v>95751</v>
      </c>
    </row>
    <row r="55" spans="1:9" ht="56.5" x14ac:dyDescent="0.55000000000000004">
      <c r="A55" s="15" t="s">
        <v>77</v>
      </c>
      <c r="B55" s="16">
        <v>3713902</v>
      </c>
      <c r="C55" s="16" t="s">
        <v>9</v>
      </c>
      <c r="D55" s="17" t="s">
        <v>53</v>
      </c>
      <c r="E55" s="16" t="s">
        <v>104</v>
      </c>
      <c r="F55" s="18">
        <v>5</v>
      </c>
      <c r="G55" s="21">
        <v>44898.89</v>
      </c>
      <c r="H55" s="21">
        <v>59406.15</v>
      </c>
      <c r="I55" s="41">
        <f t="shared" ref="I55:I57" si="5">F55*H55</f>
        <v>297030.75</v>
      </c>
    </row>
    <row r="56" spans="1:9" ht="38" x14ac:dyDescent="0.55000000000000004">
      <c r="A56" s="15" t="s">
        <v>78</v>
      </c>
      <c r="B56" s="16">
        <v>3713690</v>
      </c>
      <c r="C56" s="16" t="s">
        <v>9</v>
      </c>
      <c r="D56" s="17" t="s">
        <v>88</v>
      </c>
      <c r="E56" s="16" t="s">
        <v>104</v>
      </c>
      <c r="F56" s="18">
        <v>62</v>
      </c>
      <c r="G56" s="21">
        <v>533.4</v>
      </c>
      <c r="H56" s="21">
        <v>705.74</v>
      </c>
      <c r="I56" s="41">
        <f t="shared" si="5"/>
        <v>43755.88</v>
      </c>
    </row>
    <row r="57" spans="1:9" ht="38" x14ac:dyDescent="0.55000000000000004">
      <c r="A57" s="15" t="s">
        <v>79</v>
      </c>
      <c r="B57" s="16">
        <v>3713873</v>
      </c>
      <c r="C57" s="16" t="s">
        <v>9</v>
      </c>
      <c r="D57" s="17" t="s">
        <v>56</v>
      </c>
      <c r="E57" s="16" t="s">
        <v>104</v>
      </c>
      <c r="F57" s="18">
        <v>15</v>
      </c>
      <c r="G57" s="21">
        <v>6605.92</v>
      </c>
      <c r="H57" s="21">
        <v>8740.35</v>
      </c>
      <c r="I57" s="41">
        <f t="shared" si="5"/>
        <v>131105.25</v>
      </c>
    </row>
    <row r="58" spans="1:9" s="2" customFormat="1" ht="38" x14ac:dyDescent="0.55000000000000004">
      <c r="A58" s="12">
        <v>7</v>
      </c>
      <c r="B58" s="13"/>
      <c r="C58" s="13"/>
      <c r="D58" s="20" t="s">
        <v>90</v>
      </c>
      <c r="E58" s="13"/>
      <c r="F58" s="13"/>
      <c r="G58" s="14"/>
      <c r="H58" s="14"/>
      <c r="I58" s="40">
        <f>I59+I60+I61+I62+I63</f>
        <v>577841</v>
      </c>
    </row>
    <row r="59" spans="1:9" ht="56.5" x14ac:dyDescent="0.55000000000000004">
      <c r="A59" s="15" t="s">
        <v>84</v>
      </c>
      <c r="B59" s="16" t="s">
        <v>91</v>
      </c>
      <c r="C59" s="16" t="s">
        <v>92</v>
      </c>
      <c r="D59" s="17" t="s">
        <v>93</v>
      </c>
      <c r="E59" s="16" t="s">
        <v>85</v>
      </c>
      <c r="F59" s="18">
        <v>3000</v>
      </c>
      <c r="G59" s="21">
        <v>3.02</v>
      </c>
      <c r="H59" s="21">
        <v>3.9</v>
      </c>
      <c r="I59" s="41">
        <f>F59*H59</f>
        <v>11700</v>
      </c>
    </row>
    <row r="60" spans="1:9" ht="56.5" x14ac:dyDescent="0.55000000000000004">
      <c r="A60" s="15" t="s">
        <v>86</v>
      </c>
      <c r="B60" s="16" t="s">
        <v>94</v>
      </c>
      <c r="C60" s="16" t="s">
        <v>92</v>
      </c>
      <c r="D60" s="17" t="s">
        <v>95</v>
      </c>
      <c r="E60" s="16" t="s">
        <v>16</v>
      </c>
      <c r="F60" s="18">
        <v>5000</v>
      </c>
      <c r="G60" s="21">
        <v>26.68</v>
      </c>
      <c r="H60" s="21">
        <v>34.700000000000003</v>
      </c>
      <c r="I60" s="41">
        <f t="shared" ref="I60:I63" si="6">F60*H60</f>
        <v>173500</v>
      </c>
    </row>
    <row r="61" spans="1:9" ht="38" x14ac:dyDescent="0.55000000000000004">
      <c r="A61" s="15" t="s">
        <v>87</v>
      </c>
      <c r="B61" s="16">
        <v>5213408</v>
      </c>
      <c r="C61" s="16" t="s">
        <v>9</v>
      </c>
      <c r="D61" s="17" t="s">
        <v>122</v>
      </c>
      <c r="E61" s="16" t="s">
        <v>16</v>
      </c>
      <c r="F61" s="18">
        <v>4000</v>
      </c>
      <c r="G61" s="21">
        <v>46.74</v>
      </c>
      <c r="H61" s="21">
        <v>60.79</v>
      </c>
      <c r="I61" s="41">
        <f t="shared" si="6"/>
        <v>243160</v>
      </c>
    </row>
    <row r="62" spans="1:9" ht="56.5" x14ac:dyDescent="0.55000000000000004">
      <c r="A62" s="15" t="s">
        <v>89</v>
      </c>
      <c r="B62" s="16" t="s">
        <v>96</v>
      </c>
      <c r="C62" s="16" t="s">
        <v>92</v>
      </c>
      <c r="D62" s="17" t="s">
        <v>97</v>
      </c>
      <c r="E62" s="16" t="s">
        <v>85</v>
      </c>
      <c r="F62" s="18">
        <v>150</v>
      </c>
      <c r="G62" s="21">
        <v>383.05</v>
      </c>
      <c r="H62" s="21">
        <v>498.27</v>
      </c>
      <c r="I62" s="41">
        <f t="shared" si="6"/>
        <v>74740.5</v>
      </c>
    </row>
    <row r="63" spans="1:9" ht="56.5" x14ac:dyDescent="0.55000000000000004">
      <c r="A63" s="15" t="s">
        <v>98</v>
      </c>
      <c r="B63" s="16" t="s">
        <v>99</v>
      </c>
      <c r="C63" s="16" t="s">
        <v>92</v>
      </c>
      <c r="D63" s="17" t="s">
        <v>97</v>
      </c>
      <c r="E63" s="16" t="s">
        <v>85</v>
      </c>
      <c r="F63" s="18">
        <v>150</v>
      </c>
      <c r="G63" s="21">
        <v>383.05</v>
      </c>
      <c r="H63" s="21">
        <v>498.27</v>
      </c>
      <c r="I63" s="41">
        <f t="shared" si="6"/>
        <v>74740.5</v>
      </c>
    </row>
    <row r="64" spans="1:9" ht="24" thickBot="1" x14ac:dyDescent="0.6">
      <c r="A64" s="23"/>
      <c r="B64" s="24"/>
      <c r="C64" s="24"/>
      <c r="D64" s="24"/>
      <c r="E64" s="24"/>
      <c r="F64" s="24"/>
      <c r="G64" s="25" t="s">
        <v>121</v>
      </c>
      <c r="H64" s="26"/>
      <c r="I64" s="42">
        <f>I58+I53+I41+I30+I25+I16+I4</f>
        <v>4482374.9007999999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Estagio engenharia</dc:creator>
  <cp:lastModifiedBy>User</cp:lastModifiedBy>
  <dcterms:created xsi:type="dcterms:W3CDTF">2024-01-22T13:25:35Z</dcterms:created>
  <dcterms:modified xsi:type="dcterms:W3CDTF">2024-02-21T13:37:16Z</dcterms:modified>
</cp:coreProperties>
</file>